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<sst xmlns="http://schemas.openxmlformats.org/spreadsheetml/2006/main" count="63" uniqueCount="57">
  <si>
    <t>附件2</t>
  </si>
  <si>
    <t>2021年度电动汽车充电基础设施专项资金分配情况计算表</t>
  </si>
  <si>
    <t>序号</t>
  </si>
  <si>
    <t>主体</t>
  </si>
  <si>
    <t xml:space="preserve">2021年接入粤易充平台的直流充电桩（机）
</t>
  </si>
  <si>
    <t>2021年接入粤易充平台的交流充电桩（机）</t>
  </si>
  <si>
    <t>2021年接入粤易充平台的充电桩合计</t>
  </si>
  <si>
    <t>直流充电桩补贴金额（珠三角200元/千瓦，粤东西北300元/千瓦）</t>
  </si>
  <si>
    <t>交流充电桩补贴金额（珠三角40元/千瓦，粤东西北60元/千瓦）</t>
  </si>
  <si>
    <t>合计金额（元）</t>
  </si>
  <si>
    <t>折算后金额（万元）（取整数）</t>
  </si>
  <si>
    <t>备注</t>
  </si>
  <si>
    <t>数量（个）</t>
  </si>
  <si>
    <t>总功率（千瓦）</t>
  </si>
  <si>
    <t>补贴金额（元）</t>
  </si>
  <si>
    <t>折算后的补贴金额金额（万元）
（四舍五入取整到万）</t>
  </si>
  <si>
    <t>一</t>
  </si>
  <si>
    <t>20个地市合计</t>
  </si>
  <si>
    <t>广州</t>
  </si>
  <si>
    <t>佛山</t>
  </si>
  <si>
    <t>东莞</t>
  </si>
  <si>
    <t>惠州</t>
  </si>
  <si>
    <t>中山</t>
  </si>
  <si>
    <t>珠海</t>
  </si>
  <si>
    <t>江门</t>
  </si>
  <si>
    <t>肇庆</t>
  </si>
  <si>
    <t>汕头</t>
  </si>
  <si>
    <t>揭阳</t>
  </si>
  <si>
    <t>潮州</t>
  </si>
  <si>
    <t>汕尾</t>
  </si>
  <si>
    <t>茂名</t>
  </si>
  <si>
    <t>湛江</t>
  </si>
  <si>
    <t>阳江</t>
  </si>
  <si>
    <t>韶关</t>
  </si>
  <si>
    <t>清远</t>
  </si>
  <si>
    <t>梅州</t>
  </si>
  <si>
    <t>河源</t>
  </si>
  <si>
    <t>云浮</t>
  </si>
  <si>
    <t>二</t>
  </si>
  <si>
    <t>高速公路快充站</t>
  </si>
  <si>
    <t>三</t>
  </si>
  <si>
    <t>粤易充平台</t>
  </si>
  <si>
    <t>粤易充平台金额不参与折算</t>
  </si>
  <si>
    <t>折算系数</t>
  </si>
  <si>
    <t>折算系数=241000000/(20个地市合计金额+高速公路快充站合计金额)
（保留四位小数）</t>
  </si>
  <si>
    <t>折算后珠三角地区和高速公路快充站直流桩补贴标准</t>
  </si>
  <si>
    <t>180.70元/千瓦</t>
  </si>
  <si>
    <t>200乘以折算系数
（保留两位小数）</t>
  </si>
  <si>
    <t>折算后珠三角地区和高速公路快充站交流桩补贴标准</t>
  </si>
  <si>
    <t>36.14元/千瓦</t>
  </si>
  <si>
    <t>40乘以折算系数
（保留两位小数）</t>
  </si>
  <si>
    <t>折算后粤东西北地区直流桩补贴标准</t>
  </si>
  <si>
    <t>271.05元/千瓦</t>
  </si>
  <si>
    <t>300乘以折算系数
（保留两位小数）</t>
  </si>
  <si>
    <t>折算后粤东西北地区交流桩补贴标准</t>
  </si>
  <si>
    <t>54.21元/千瓦</t>
  </si>
  <si>
    <t>60乘以折算系数
（保留两位小数）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</si>
</sst>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0_ "/>
  </numFmts>
  <fonts count="3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宋体"/>
      <family val="0"/>
    </font>
    <font>
      <sz val="16"/>
      <name val="仿宋_GB2312"/>
      <family val="0"/>
    </font>
    <font>
      <b/>
      <sz val="20"/>
      <name val="宋体"/>
      <family val="0"/>
    </font>
    <font>
      <b/>
      <sz val="16"/>
      <name val="仿宋"/>
      <family val="0"/>
    </font>
    <font>
      <sz val="16"/>
      <name val="仿宋"/>
      <family val="0"/>
    </font>
    <font>
      <b/>
      <sz val="16"/>
      <name val="宋体"/>
      <family val="0"/>
    </font>
    <font>
      <sz val="16"/>
      <color indexed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>
        <color indexed="63"/>
      </top>
      <bottom/>
    </border>
    <border>
      <left style="thin"/>
      <right style="thin"/>
      <top style="thin"/>
      <bottom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0" borderId="1" applyNumberFormat="0" applyFill="0" applyAlignment="0" applyProtection="0"/>
    <xf numFmtId="0" fontId="21" fillId="0" borderId="0" applyNumberFormat="0" applyFill="0" applyBorder="0" applyAlignment="0" applyProtection="0"/>
    <xf numFmtId="0" fontId="1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0" borderId="3" applyNumberFormat="0" applyFill="0" applyAlignment="0" applyProtection="0"/>
    <xf numFmtId="42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9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2" fillId="11" borderId="0" applyNumberFormat="0" applyBorder="0" applyAlignment="0" applyProtection="0"/>
    <xf numFmtId="44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25" fillId="11" borderId="4" applyNumberFormat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1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8" fillId="8" borderId="4" applyNumberFormat="0" applyAlignment="0" applyProtection="0"/>
    <xf numFmtId="0" fontId="27" fillId="11" borderId="5" applyNumberFormat="0" applyAlignment="0" applyProtection="0"/>
    <xf numFmtId="0" fontId="17" fillId="13" borderId="6" applyNumberFormat="0" applyAlignment="0" applyProtection="0"/>
    <xf numFmtId="0" fontId="29" fillId="0" borderId="7" applyNumberFormat="0" applyFill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0" fillId="9" borderId="8" applyNumberFormat="0" applyFont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22" fillId="7" borderId="0" applyNumberFormat="0" applyBorder="0" applyAlignment="0" applyProtection="0"/>
    <xf numFmtId="0" fontId="12" fillId="16" borderId="0" applyNumberFormat="0" applyBorder="0" applyAlignment="0" applyProtection="0"/>
    <xf numFmtId="0" fontId="20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13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tabSelected="1" zoomScaleSheetLayoutView="100" workbookViewId="0" topLeftCell="A1">
      <pane xSplit="2" ySplit="4" topLeftCell="E5" activePane="bottomRight" state="frozen"/>
      <selection pane="bottomRight" activeCell="M17" sqref="M17"/>
    </sheetView>
  </sheetViews>
  <sheetFormatPr defaultColWidth="9.00390625" defaultRowHeight="14.25"/>
  <cols>
    <col min="2" max="2" width="28.375" style="2" customWidth="1"/>
    <col min="3" max="3" width="11.00390625" style="2" customWidth="1"/>
    <col min="4" max="5" width="12.875" style="2" customWidth="1"/>
    <col min="6" max="6" width="12.25390625" style="2" customWidth="1"/>
    <col min="7" max="7" width="11.25390625" style="3" customWidth="1"/>
    <col min="8" max="8" width="12.25390625" style="3" customWidth="1"/>
    <col min="9" max="9" width="20.625" style="2" customWidth="1"/>
    <col min="10" max="10" width="20.50390625" style="2" customWidth="1"/>
    <col min="11" max="11" width="37.00390625" style="2" customWidth="1"/>
    <col min="12" max="12" width="33.25390625" style="2" customWidth="1"/>
    <col min="13" max="13" width="25.25390625" style="2" customWidth="1"/>
    <col min="14" max="251" width="9.00390625" style="2" customWidth="1"/>
  </cols>
  <sheetData>
    <row r="1" spans="1:8" ht="20.25">
      <c r="A1" s="4" t="s">
        <v>0</v>
      </c>
      <c r="B1" s="5"/>
      <c r="C1" s="6"/>
      <c r="D1" s="6"/>
      <c r="E1" s="6"/>
      <c r="F1" s="6"/>
      <c r="G1" s="28"/>
      <c r="H1" s="28"/>
    </row>
    <row r="2" spans="2:11" ht="21" customHeight="1">
      <c r="B2" s="7" t="s">
        <v>1</v>
      </c>
      <c r="C2" s="7"/>
      <c r="D2" s="7"/>
      <c r="E2" s="7"/>
      <c r="F2" s="7"/>
      <c r="G2" s="7"/>
      <c r="H2" s="7"/>
      <c r="I2" s="7"/>
      <c r="J2" s="7"/>
      <c r="K2" s="7"/>
    </row>
    <row r="3" spans="1:13" ht="57">
      <c r="A3" s="8" t="s">
        <v>2</v>
      </c>
      <c r="B3" s="8" t="s">
        <v>3</v>
      </c>
      <c r="C3" s="9" t="s">
        <v>4</v>
      </c>
      <c r="D3" s="8"/>
      <c r="E3" s="8" t="s">
        <v>5</v>
      </c>
      <c r="F3" s="29"/>
      <c r="G3" s="30" t="s">
        <v>6</v>
      </c>
      <c r="H3" s="31"/>
      <c r="I3" s="36" t="s">
        <v>7</v>
      </c>
      <c r="J3" s="36" t="s">
        <v>8</v>
      </c>
      <c r="K3" s="37" t="s">
        <v>9</v>
      </c>
      <c r="L3" s="38" t="s">
        <v>10</v>
      </c>
      <c r="M3" s="53" t="s">
        <v>11</v>
      </c>
    </row>
    <row r="4" spans="1:13" ht="40.5">
      <c r="A4" s="10"/>
      <c r="B4" s="11"/>
      <c r="C4" s="12" t="s">
        <v>12</v>
      </c>
      <c r="D4" s="13" t="s">
        <v>13</v>
      </c>
      <c r="E4" s="13" t="s">
        <v>12</v>
      </c>
      <c r="F4" s="13" t="s">
        <v>13</v>
      </c>
      <c r="G4" s="13" t="s">
        <v>12</v>
      </c>
      <c r="H4" s="13" t="s">
        <v>13</v>
      </c>
      <c r="I4" s="39" t="s">
        <v>14</v>
      </c>
      <c r="J4" s="39" t="s">
        <v>14</v>
      </c>
      <c r="K4" s="40" t="s">
        <v>9</v>
      </c>
      <c r="L4" s="41" t="s">
        <v>15</v>
      </c>
      <c r="M4" s="54"/>
    </row>
    <row r="5" spans="1:13" ht="20.25">
      <c r="A5" s="14" t="s">
        <v>16</v>
      </c>
      <c r="B5" s="15" t="s">
        <v>17</v>
      </c>
      <c r="C5" s="16">
        <f>SUM(C6:C25)</f>
        <v>13279</v>
      </c>
      <c r="D5" s="16">
        <f aca="true" t="shared" si="0" ref="D5:J5">SUM(D6:D25)</f>
        <v>1231644</v>
      </c>
      <c r="E5" s="16">
        <f t="shared" si="0"/>
        <v>4314</v>
      </c>
      <c r="F5" s="16">
        <f t="shared" si="0"/>
        <v>48754.8</v>
      </c>
      <c r="G5" s="32">
        <f>C5+E5</f>
        <v>17593</v>
      </c>
      <c r="H5" s="32">
        <f>D5+F5</f>
        <v>1280398.8</v>
      </c>
      <c r="I5" s="16">
        <f t="shared" si="0"/>
        <v>263520300</v>
      </c>
      <c r="J5" s="16">
        <f t="shared" si="0"/>
        <v>2173472</v>
      </c>
      <c r="K5" s="42">
        <f>I5+J5</f>
        <v>265693772</v>
      </c>
      <c r="L5" s="43">
        <v>24005.544056267216</v>
      </c>
      <c r="M5" s="54"/>
    </row>
    <row r="6" spans="1:13" ht="20.25">
      <c r="A6" s="17">
        <v>1</v>
      </c>
      <c r="B6" s="17" t="s">
        <v>18</v>
      </c>
      <c r="C6" s="11">
        <v>4910</v>
      </c>
      <c r="D6" s="11">
        <v>412717</v>
      </c>
      <c r="E6" s="11">
        <v>1250</v>
      </c>
      <c r="F6" s="11">
        <v>21109</v>
      </c>
      <c r="G6" s="32">
        <f>C6+E6</f>
        <v>6160</v>
      </c>
      <c r="H6" s="32">
        <f>D6+F6</f>
        <v>433826</v>
      </c>
      <c r="I6" s="19">
        <f>200*D6</f>
        <v>82543400</v>
      </c>
      <c r="J6" s="19">
        <f>40*F6</f>
        <v>844360</v>
      </c>
      <c r="K6" s="44">
        <f>I6+J6</f>
        <v>83387760</v>
      </c>
      <c r="L6" s="43">
        <v>7534.119190544809</v>
      </c>
      <c r="M6" s="54"/>
    </row>
    <row r="7" spans="1:13" ht="20.25">
      <c r="A7" s="17">
        <v>2</v>
      </c>
      <c r="B7" s="18" t="s">
        <v>19</v>
      </c>
      <c r="C7" s="19">
        <v>1421</v>
      </c>
      <c r="D7" s="19">
        <v>130190</v>
      </c>
      <c r="E7" s="19">
        <v>306</v>
      </c>
      <c r="F7" s="19">
        <v>2215</v>
      </c>
      <c r="G7" s="32">
        <f aca="true" t="shared" si="1" ref="G7:G27">C7+E7</f>
        <v>1727</v>
      </c>
      <c r="H7" s="32">
        <f aca="true" t="shared" si="2" ref="H7:H27">D7+F7</f>
        <v>132405</v>
      </c>
      <c r="I7" s="19">
        <f aca="true" t="shared" si="3" ref="I7:I13">200*D7</f>
        <v>26038000</v>
      </c>
      <c r="J7" s="19">
        <f aca="true" t="shared" si="4" ref="J7:J13">40*F7</f>
        <v>88600</v>
      </c>
      <c r="K7" s="44">
        <f aca="true" t="shared" si="5" ref="K7:K27">I7+J7</f>
        <v>26126600</v>
      </c>
      <c r="L7" s="43">
        <v>2360.549299365854</v>
      </c>
      <c r="M7" s="54"/>
    </row>
    <row r="8" spans="1:13" ht="20.25">
      <c r="A8" s="17">
        <v>3</v>
      </c>
      <c r="B8" s="18" t="s">
        <v>20</v>
      </c>
      <c r="C8" s="19">
        <v>2814</v>
      </c>
      <c r="D8" s="19">
        <v>277392</v>
      </c>
      <c r="E8" s="19">
        <v>272</v>
      </c>
      <c r="F8" s="19">
        <v>2447.3</v>
      </c>
      <c r="G8" s="32">
        <f t="shared" si="1"/>
        <v>3086</v>
      </c>
      <c r="H8" s="32">
        <f t="shared" si="2"/>
        <v>279839.3</v>
      </c>
      <c r="I8" s="19">
        <f t="shared" si="3"/>
        <v>55478400</v>
      </c>
      <c r="J8" s="19">
        <f t="shared" si="4"/>
        <v>97892</v>
      </c>
      <c r="K8" s="44">
        <f t="shared" si="5"/>
        <v>55576292</v>
      </c>
      <c r="L8" s="43">
        <v>5021.341358690075</v>
      </c>
      <c r="M8" s="54"/>
    </row>
    <row r="9" spans="1:13" ht="20.25">
      <c r="A9" s="17">
        <v>4</v>
      </c>
      <c r="B9" s="18" t="s">
        <v>21</v>
      </c>
      <c r="C9" s="19">
        <v>509</v>
      </c>
      <c r="D9" s="19">
        <v>55970</v>
      </c>
      <c r="E9" s="19">
        <v>315</v>
      </c>
      <c r="F9" s="19">
        <v>2186</v>
      </c>
      <c r="G9" s="32">
        <f t="shared" si="1"/>
        <v>824</v>
      </c>
      <c r="H9" s="32">
        <f t="shared" si="2"/>
        <v>58156</v>
      </c>
      <c r="I9" s="19">
        <f t="shared" si="3"/>
        <v>11194000</v>
      </c>
      <c r="J9" s="19">
        <f t="shared" si="4"/>
        <v>87440</v>
      </c>
      <c r="K9" s="44">
        <f t="shared" si="5"/>
        <v>11281440</v>
      </c>
      <c r="L9" s="43">
        <v>1019.2828491972901</v>
      </c>
      <c r="M9" s="54"/>
    </row>
    <row r="10" spans="1:13" ht="20.25">
      <c r="A10" s="17">
        <v>5</v>
      </c>
      <c r="B10" s="18" t="s">
        <v>22</v>
      </c>
      <c r="C10" s="11">
        <v>865</v>
      </c>
      <c r="D10" s="11">
        <v>89060</v>
      </c>
      <c r="E10" s="11">
        <v>706</v>
      </c>
      <c r="F10" s="11">
        <v>4838.5</v>
      </c>
      <c r="G10" s="32">
        <f t="shared" si="1"/>
        <v>1571</v>
      </c>
      <c r="H10" s="32">
        <f t="shared" si="2"/>
        <v>93898.5</v>
      </c>
      <c r="I10" s="19">
        <f t="shared" si="3"/>
        <v>17812000</v>
      </c>
      <c r="J10" s="19">
        <f t="shared" si="4"/>
        <v>193540</v>
      </c>
      <c r="K10" s="44">
        <f t="shared" si="5"/>
        <v>18005540</v>
      </c>
      <c r="L10" s="43">
        <v>1626.8081124870384</v>
      </c>
      <c r="M10" s="54"/>
    </row>
    <row r="11" spans="1:13" ht="20.25">
      <c r="A11" s="17">
        <v>6</v>
      </c>
      <c r="B11" s="18" t="s">
        <v>23</v>
      </c>
      <c r="C11" s="19">
        <v>250</v>
      </c>
      <c r="D11" s="19">
        <v>33640</v>
      </c>
      <c r="E11" s="19">
        <v>203</v>
      </c>
      <c r="F11" s="19">
        <v>1477</v>
      </c>
      <c r="G11" s="32">
        <f t="shared" si="1"/>
        <v>453</v>
      </c>
      <c r="H11" s="32">
        <f t="shared" si="2"/>
        <v>35117</v>
      </c>
      <c r="I11" s="19">
        <f t="shared" si="3"/>
        <v>6728000</v>
      </c>
      <c r="J11" s="19">
        <f t="shared" si="4"/>
        <v>59080</v>
      </c>
      <c r="K11" s="44">
        <f t="shared" si="5"/>
        <v>6787080</v>
      </c>
      <c r="L11" s="43">
        <v>613.2155327803848</v>
      </c>
      <c r="M11" s="54"/>
    </row>
    <row r="12" spans="1:13" ht="20.25">
      <c r="A12" s="17">
        <v>7</v>
      </c>
      <c r="B12" s="18" t="s">
        <v>24</v>
      </c>
      <c r="C12" s="11">
        <v>358</v>
      </c>
      <c r="D12" s="11">
        <v>36040</v>
      </c>
      <c r="E12" s="11">
        <v>374</v>
      </c>
      <c r="F12" s="11">
        <v>2618</v>
      </c>
      <c r="G12" s="32">
        <f t="shared" si="1"/>
        <v>732</v>
      </c>
      <c r="H12" s="32">
        <f t="shared" si="2"/>
        <v>38658</v>
      </c>
      <c r="I12" s="19">
        <f t="shared" si="3"/>
        <v>7208000</v>
      </c>
      <c r="J12" s="19">
        <f t="shared" si="4"/>
        <v>104720</v>
      </c>
      <c r="K12" s="44">
        <f t="shared" si="5"/>
        <v>7312720</v>
      </c>
      <c r="L12" s="43">
        <v>660.7073278749882</v>
      </c>
      <c r="M12" s="54"/>
    </row>
    <row r="13" spans="1:13" ht="20.25">
      <c r="A13" s="17">
        <v>8</v>
      </c>
      <c r="B13" s="18" t="s">
        <v>25</v>
      </c>
      <c r="C13" s="19">
        <v>266</v>
      </c>
      <c r="D13" s="19">
        <v>24720</v>
      </c>
      <c r="E13" s="19">
        <v>100</v>
      </c>
      <c r="F13" s="19">
        <v>700</v>
      </c>
      <c r="G13" s="32">
        <f t="shared" si="1"/>
        <v>366</v>
      </c>
      <c r="H13" s="32">
        <f t="shared" si="2"/>
        <v>25420</v>
      </c>
      <c r="I13" s="19">
        <f t="shared" si="3"/>
        <v>4944000</v>
      </c>
      <c r="J13" s="19">
        <f t="shared" si="4"/>
        <v>28000</v>
      </c>
      <c r="K13" s="44">
        <f t="shared" si="5"/>
        <v>4972000</v>
      </c>
      <c r="L13" s="43">
        <v>449.2222913217574</v>
      </c>
      <c r="M13" s="54"/>
    </row>
    <row r="14" spans="1:13" s="1" customFormat="1" ht="20.25">
      <c r="A14" s="17">
        <v>9</v>
      </c>
      <c r="B14" s="20" t="s">
        <v>26</v>
      </c>
      <c r="C14" s="21">
        <v>178</v>
      </c>
      <c r="D14" s="21">
        <v>19350</v>
      </c>
      <c r="E14" s="21">
        <v>164</v>
      </c>
      <c r="F14" s="21">
        <v>1456</v>
      </c>
      <c r="G14" s="32">
        <f t="shared" si="1"/>
        <v>342</v>
      </c>
      <c r="H14" s="32">
        <f t="shared" si="2"/>
        <v>20806</v>
      </c>
      <c r="I14" s="18">
        <f>300*D14</f>
        <v>5805000</v>
      </c>
      <c r="J14" s="45">
        <f>60*F14</f>
        <v>87360</v>
      </c>
      <c r="K14" s="44">
        <f t="shared" si="5"/>
        <v>5892360</v>
      </c>
      <c r="L14" s="43">
        <v>532.3772044434172</v>
      </c>
      <c r="M14" s="55"/>
    </row>
    <row r="15" spans="1:13" ht="20.25">
      <c r="A15" s="17">
        <v>10</v>
      </c>
      <c r="B15" s="18" t="s">
        <v>27</v>
      </c>
      <c r="C15" s="19">
        <v>151</v>
      </c>
      <c r="D15" s="19">
        <v>15110</v>
      </c>
      <c r="E15" s="19">
        <v>73</v>
      </c>
      <c r="F15" s="19">
        <v>1071</v>
      </c>
      <c r="G15" s="32">
        <f t="shared" si="1"/>
        <v>224</v>
      </c>
      <c r="H15" s="32">
        <f t="shared" si="2"/>
        <v>16181</v>
      </c>
      <c r="I15" s="18">
        <f aca="true" t="shared" si="6" ref="I15:I25">300*D15</f>
        <v>4533000</v>
      </c>
      <c r="J15" s="45">
        <f aca="true" t="shared" si="7" ref="J15:J25">60*F15</f>
        <v>64260</v>
      </c>
      <c r="K15" s="44">
        <f t="shared" si="5"/>
        <v>4597260</v>
      </c>
      <c r="L15" s="43">
        <v>415.36437469868514</v>
      </c>
      <c r="M15" s="54"/>
    </row>
    <row r="16" spans="1:13" ht="20.25">
      <c r="A16" s="17">
        <v>11</v>
      </c>
      <c r="B16" s="18" t="s">
        <v>28</v>
      </c>
      <c r="C16" s="19">
        <v>117</v>
      </c>
      <c r="D16" s="19">
        <v>7960</v>
      </c>
      <c r="E16" s="19">
        <v>87</v>
      </c>
      <c r="F16" s="19">
        <v>609</v>
      </c>
      <c r="G16" s="32">
        <f t="shared" si="1"/>
        <v>204</v>
      </c>
      <c r="H16" s="32">
        <f t="shared" si="2"/>
        <v>8569</v>
      </c>
      <c r="I16" s="18">
        <f t="shared" si="6"/>
        <v>2388000</v>
      </c>
      <c r="J16" s="45">
        <f t="shared" si="7"/>
        <v>36540</v>
      </c>
      <c r="K16" s="44">
        <f t="shared" si="5"/>
        <v>2424540</v>
      </c>
      <c r="L16" s="43">
        <v>219.0582088095844</v>
      </c>
      <c r="M16" s="54"/>
    </row>
    <row r="17" spans="1:13" ht="20.25">
      <c r="A17" s="17">
        <v>12</v>
      </c>
      <c r="B17" s="18" t="s">
        <v>29</v>
      </c>
      <c r="C17" s="19">
        <v>154</v>
      </c>
      <c r="D17" s="19">
        <v>16900</v>
      </c>
      <c r="E17" s="19">
        <v>76</v>
      </c>
      <c r="F17" s="19">
        <v>4703</v>
      </c>
      <c r="G17" s="32">
        <f t="shared" si="1"/>
        <v>230</v>
      </c>
      <c r="H17" s="32">
        <f t="shared" si="2"/>
        <v>21603</v>
      </c>
      <c r="I17" s="18">
        <f t="shared" si="6"/>
        <v>5070000</v>
      </c>
      <c r="J17" s="45">
        <f t="shared" si="7"/>
        <v>282180</v>
      </c>
      <c r="K17" s="44">
        <f t="shared" si="5"/>
        <v>5352180</v>
      </c>
      <c r="L17" s="43">
        <v>483.57171423300156</v>
      </c>
      <c r="M17" s="54"/>
    </row>
    <row r="18" spans="1:13" ht="20.25">
      <c r="A18" s="17">
        <v>13</v>
      </c>
      <c r="B18" s="18" t="s">
        <v>30</v>
      </c>
      <c r="C18" s="19">
        <v>191</v>
      </c>
      <c r="D18" s="19">
        <v>23900</v>
      </c>
      <c r="E18" s="19">
        <v>58</v>
      </c>
      <c r="F18" s="19">
        <v>406</v>
      </c>
      <c r="G18" s="32">
        <f t="shared" si="1"/>
        <v>249</v>
      </c>
      <c r="H18" s="32">
        <f t="shared" si="2"/>
        <v>24306</v>
      </c>
      <c r="I18" s="18">
        <f t="shared" si="6"/>
        <v>7170000</v>
      </c>
      <c r="J18" s="45">
        <f t="shared" si="7"/>
        <v>24360</v>
      </c>
      <c r="K18" s="44">
        <f t="shared" si="5"/>
        <v>7194360</v>
      </c>
      <c r="L18" s="43">
        <v>650.0134520904261</v>
      </c>
      <c r="M18" s="54"/>
    </row>
    <row r="19" spans="1:13" ht="20.25">
      <c r="A19" s="17">
        <v>14</v>
      </c>
      <c r="B19" s="18" t="s">
        <v>31</v>
      </c>
      <c r="C19" s="19">
        <v>62</v>
      </c>
      <c r="D19" s="19">
        <v>5940</v>
      </c>
      <c r="E19" s="19">
        <v>10</v>
      </c>
      <c r="F19" s="19">
        <v>280</v>
      </c>
      <c r="G19" s="32">
        <f t="shared" si="1"/>
        <v>72</v>
      </c>
      <c r="H19" s="32">
        <f t="shared" si="2"/>
        <v>6220</v>
      </c>
      <c r="I19" s="18">
        <f t="shared" si="6"/>
        <v>1782000</v>
      </c>
      <c r="J19" s="45">
        <f t="shared" si="7"/>
        <v>16800</v>
      </c>
      <c r="K19" s="44">
        <f t="shared" si="5"/>
        <v>1798800</v>
      </c>
      <c r="L19" s="43">
        <v>162.5223366109367</v>
      </c>
      <c r="M19" s="54"/>
    </row>
    <row r="20" spans="1:13" ht="20.25">
      <c r="A20" s="17">
        <v>15</v>
      </c>
      <c r="B20" s="18" t="s">
        <v>32</v>
      </c>
      <c r="C20" s="19">
        <v>93</v>
      </c>
      <c r="D20" s="19">
        <v>5810</v>
      </c>
      <c r="E20" s="19">
        <v>57</v>
      </c>
      <c r="F20" s="19">
        <v>574</v>
      </c>
      <c r="G20" s="32">
        <f t="shared" si="1"/>
        <v>150</v>
      </c>
      <c r="H20" s="32">
        <f t="shared" si="2"/>
        <v>6384</v>
      </c>
      <c r="I20" s="18">
        <f t="shared" si="6"/>
        <v>1743000</v>
      </c>
      <c r="J20" s="45">
        <f t="shared" si="7"/>
        <v>34440</v>
      </c>
      <c r="K20" s="44">
        <f t="shared" si="5"/>
        <v>1777440</v>
      </c>
      <c r="L20" s="43">
        <v>160.59245162649728</v>
      </c>
      <c r="M20" s="54"/>
    </row>
    <row r="21" spans="1:13" s="1" customFormat="1" ht="20.25">
      <c r="A21" s="17">
        <v>16</v>
      </c>
      <c r="B21" s="18" t="s">
        <v>33</v>
      </c>
      <c r="C21" s="19">
        <v>100</v>
      </c>
      <c r="D21" s="19">
        <v>8910</v>
      </c>
      <c r="E21" s="19">
        <v>40</v>
      </c>
      <c r="F21" s="19">
        <v>280</v>
      </c>
      <c r="G21" s="32">
        <f t="shared" si="1"/>
        <v>140</v>
      </c>
      <c r="H21" s="32">
        <f t="shared" si="2"/>
        <v>9190</v>
      </c>
      <c r="I21" s="18">
        <f t="shared" si="6"/>
        <v>2673000</v>
      </c>
      <c r="J21" s="45">
        <f t="shared" si="7"/>
        <v>16800</v>
      </c>
      <c r="K21" s="44">
        <f t="shared" si="5"/>
        <v>2689800</v>
      </c>
      <c r="L21" s="43">
        <v>243.02456138319855</v>
      </c>
      <c r="M21" s="56"/>
    </row>
    <row r="22" spans="1:13" ht="20.25">
      <c r="A22" s="17">
        <v>17</v>
      </c>
      <c r="B22" s="18" t="s">
        <v>34</v>
      </c>
      <c r="C22" s="19">
        <v>296</v>
      </c>
      <c r="D22" s="19">
        <v>26370</v>
      </c>
      <c r="E22" s="19">
        <v>52</v>
      </c>
      <c r="F22" s="19">
        <v>364</v>
      </c>
      <c r="G22" s="32">
        <f t="shared" si="1"/>
        <v>348</v>
      </c>
      <c r="H22" s="32">
        <f t="shared" si="2"/>
        <v>26734</v>
      </c>
      <c r="I22" s="18">
        <f t="shared" si="6"/>
        <v>7911000</v>
      </c>
      <c r="J22" s="45">
        <f t="shared" si="7"/>
        <v>21840</v>
      </c>
      <c r="K22" s="44">
        <f t="shared" si="5"/>
        <v>7932840</v>
      </c>
      <c r="L22" s="43">
        <v>716.7354307097526</v>
      </c>
      <c r="M22" s="54"/>
    </row>
    <row r="23" spans="1:13" s="1" customFormat="1" ht="20.25">
      <c r="A23" s="17">
        <v>18</v>
      </c>
      <c r="B23" s="18" t="s">
        <v>35</v>
      </c>
      <c r="C23" s="21">
        <v>165</v>
      </c>
      <c r="D23" s="21">
        <v>11745</v>
      </c>
      <c r="E23" s="21">
        <v>104</v>
      </c>
      <c r="F23" s="21">
        <v>742</v>
      </c>
      <c r="G23" s="32">
        <f t="shared" si="1"/>
        <v>269</v>
      </c>
      <c r="H23" s="32">
        <f t="shared" si="2"/>
        <v>12487</v>
      </c>
      <c r="I23" s="18">
        <f t="shared" si="6"/>
        <v>3523500</v>
      </c>
      <c r="J23" s="45">
        <f t="shared" si="7"/>
        <v>44520</v>
      </c>
      <c r="K23" s="44">
        <f t="shared" si="5"/>
        <v>3568020</v>
      </c>
      <c r="L23" s="43">
        <v>322.37210777993903</v>
      </c>
      <c r="M23" s="56"/>
    </row>
    <row r="24" spans="1:13" ht="20.25">
      <c r="A24" s="17">
        <v>19</v>
      </c>
      <c r="B24" s="18" t="s">
        <v>36</v>
      </c>
      <c r="C24" s="19">
        <v>205</v>
      </c>
      <c r="D24" s="19">
        <v>17580</v>
      </c>
      <c r="E24" s="19">
        <v>16</v>
      </c>
      <c r="F24" s="19">
        <v>217</v>
      </c>
      <c r="G24" s="32">
        <f t="shared" si="1"/>
        <v>221</v>
      </c>
      <c r="H24" s="32">
        <f t="shared" si="2"/>
        <v>17797</v>
      </c>
      <c r="I24" s="18">
        <f t="shared" si="6"/>
        <v>5274000</v>
      </c>
      <c r="J24" s="45">
        <f t="shared" si="7"/>
        <v>13020</v>
      </c>
      <c r="K24" s="44">
        <f t="shared" si="5"/>
        <v>5287020</v>
      </c>
      <c r="L24" s="43">
        <v>477.68448082541386</v>
      </c>
      <c r="M24" s="54"/>
    </row>
    <row r="25" spans="1:13" ht="20.25">
      <c r="A25" s="17">
        <v>20</v>
      </c>
      <c r="B25" s="18" t="s">
        <v>37</v>
      </c>
      <c r="C25" s="19">
        <v>174</v>
      </c>
      <c r="D25" s="19">
        <v>12340</v>
      </c>
      <c r="E25" s="19">
        <v>51</v>
      </c>
      <c r="F25" s="19">
        <v>462</v>
      </c>
      <c r="G25" s="32">
        <f t="shared" si="1"/>
        <v>225</v>
      </c>
      <c r="H25" s="32">
        <f t="shared" si="2"/>
        <v>12802</v>
      </c>
      <c r="I25" s="18">
        <f t="shared" si="6"/>
        <v>3702000</v>
      </c>
      <c r="J25" s="45">
        <f t="shared" si="7"/>
        <v>27720</v>
      </c>
      <c r="K25" s="44">
        <f t="shared" si="5"/>
        <v>3729720</v>
      </c>
      <c r="L25" s="43">
        <v>336.98177079416433</v>
      </c>
      <c r="M25" s="54"/>
    </row>
    <row r="26" spans="1:13" ht="20.25">
      <c r="A26" s="14" t="s">
        <v>38</v>
      </c>
      <c r="B26" s="22" t="s">
        <v>39</v>
      </c>
      <c r="C26" s="21">
        <v>114</v>
      </c>
      <c r="D26" s="21">
        <v>5000</v>
      </c>
      <c r="E26" s="21">
        <v>10</v>
      </c>
      <c r="F26" s="21">
        <v>21</v>
      </c>
      <c r="G26" s="32">
        <f t="shared" si="1"/>
        <v>124</v>
      </c>
      <c r="H26" s="32">
        <f t="shared" si="2"/>
        <v>5021</v>
      </c>
      <c r="I26" s="46">
        <f>200*D26</f>
        <v>1000000</v>
      </c>
      <c r="J26" s="46">
        <f>40*1136</f>
        <v>45440</v>
      </c>
      <c r="K26" s="42">
        <f t="shared" si="5"/>
        <v>1045440</v>
      </c>
      <c r="L26" s="43">
        <v>94.45594373278722</v>
      </c>
      <c r="M26" s="57"/>
    </row>
    <row r="27" spans="1:13" ht="20.25">
      <c r="A27" s="14" t="s">
        <v>40</v>
      </c>
      <c r="B27" s="23" t="s">
        <v>41</v>
      </c>
      <c r="C27" s="24"/>
      <c r="D27" s="24"/>
      <c r="E27" s="24"/>
      <c r="F27" s="24"/>
      <c r="G27" s="33"/>
      <c r="H27" s="33"/>
      <c r="I27" s="24"/>
      <c r="J27" s="24"/>
      <c r="K27" s="47">
        <v>1000000</v>
      </c>
      <c r="L27" s="48">
        <v>100</v>
      </c>
      <c r="M27" s="58" t="s">
        <v>42</v>
      </c>
    </row>
    <row r="28" spans="1:13" ht="57">
      <c r="A28" s="17"/>
      <c r="B28" s="25" t="s">
        <v>43</v>
      </c>
      <c r="C28" s="26"/>
      <c r="D28" s="26"/>
      <c r="E28" s="26"/>
      <c r="F28" s="26"/>
      <c r="G28" s="34"/>
      <c r="H28" s="35"/>
      <c r="I28" s="26"/>
      <c r="J28" s="49"/>
      <c r="K28" s="50">
        <f>241000000/(K5+K26)</f>
        <v>0.9035042061982248</v>
      </c>
      <c r="L28" s="51"/>
      <c r="M28" s="58" t="s">
        <v>44</v>
      </c>
    </row>
    <row r="29" spans="1:13" ht="60.75">
      <c r="A29" s="17"/>
      <c r="B29" s="25" t="s">
        <v>45</v>
      </c>
      <c r="C29" s="26"/>
      <c r="D29" s="26"/>
      <c r="E29" s="26"/>
      <c r="F29" s="26"/>
      <c r="G29" s="34"/>
      <c r="H29" s="34"/>
      <c r="I29" s="26"/>
      <c r="J29" s="26"/>
      <c r="K29" s="35" t="s">
        <v>46</v>
      </c>
      <c r="L29" s="52"/>
      <c r="M29" s="58" t="s">
        <v>47</v>
      </c>
    </row>
    <row r="30" spans="1:13" ht="60.75">
      <c r="A30" s="17"/>
      <c r="B30" s="25" t="s">
        <v>48</v>
      </c>
      <c r="C30" s="26"/>
      <c r="D30" s="26"/>
      <c r="E30" s="26"/>
      <c r="F30" s="26"/>
      <c r="G30" s="34"/>
      <c r="H30" s="34"/>
      <c r="I30" s="26"/>
      <c r="J30" s="26"/>
      <c r="K30" s="35" t="s">
        <v>49</v>
      </c>
      <c r="L30" s="52"/>
      <c r="M30" s="58" t="s">
        <v>50</v>
      </c>
    </row>
    <row r="31" spans="1:13" ht="40.5">
      <c r="A31" s="17"/>
      <c r="B31" s="25" t="s">
        <v>51</v>
      </c>
      <c r="C31" s="26"/>
      <c r="D31" s="26"/>
      <c r="E31" s="26"/>
      <c r="F31" s="26"/>
      <c r="G31" s="34"/>
      <c r="H31" s="34"/>
      <c r="I31" s="26"/>
      <c r="J31" s="26"/>
      <c r="K31" s="35" t="s">
        <v>52</v>
      </c>
      <c r="L31" s="52"/>
      <c r="M31" s="58" t="s">
        <v>53</v>
      </c>
    </row>
    <row r="32" spans="1:13" ht="40.5">
      <c r="A32" s="17"/>
      <c r="B32" s="25" t="s">
        <v>54</v>
      </c>
      <c r="C32" s="26"/>
      <c r="D32" s="26"/>
      <c r="E32" s="26"/>
      <c r="F32" s="26"/>
      <c r="G32" s="34"/>
      <c r="H32" s="34"/>
      <c r="I32" s="26"/>
      <c r="J32" s="26"/>
      <c r="K32" s="35" t="s">
        <v>55</v>
      </c>
      <c r="L32" s="52"/>
      <c r="M32" s="58" t="s">
        <v>56</v>
      </c>
    </row>
    <row r="33" spans="2:12" ht="20.25">
      <c r="B33" s="27"/>
      <c r="C33" s="27"/>
      <c r="D33" s="27"/>
      <c r="E33" s="27"/>
      <c r="F33" s="27"/>
      <c r="G33" s="28"/>
      <c r="H33" s="28"/>
      <c r="I33" s="27"/>
      <c r="J33" s="27"/>
      <c r="K33" s="27"/>
      <c r="L33" s="27"/>
    </row>
    <row r="34" spans="2:12" ht="20.25">
      <c r="B34" s="27"/>
      <c r="C34" s="27"/>
      <c r="D34" s="27"/>
      <c r="E34" s="27"/>
      <c r="F34" s="27"/>
      <c r="G34" s="28"/>
      <c r="H34" s="28"/>
      <c r="I34" s="27"/>
      <c r="J34" s="27"/>
      <c r="K34" s="27"/>
      <c r="L34" s="27"/>
    </row>
    <row r="35" spans="2:12" ht="20.25">
      <c r="B35" s="27"/>
      <c r="C35" s="27"/>
      <c r="D35" s="27"/>
      <c r="E35" s="27"/>
      <c r="F35" s="27"/>
      <c r="G35" s="28"/>
      <c r="H35" s="28"/>
      <c r="I35" s="27"/>
      <c r="J35" s="27"/>
      <c r="K35" s="27"/>
      <c r="L35" s="27"/>
    </row>
    <row r="36" spans="2:12" ht="20.25">
      <c r="B36" s="27"/>
      <c r="C36" s="27"/>
      <c r="D36" s="27"/>
      <c r="E36" s="27"/>
      <c r="F36" s="27"/>
      <c r="G36" s="28"/>
      <c r="H36" s="28"/>
      <c r="I36" s="27"/>
      <c r="J36" s="27"/>
      <c r="K36" s="27"/>
      <c r="L36" s="27"/>
    </row>
    <row r="37" spans="2:12" ht="20.25">
      <c r="B37" s="27"/>
      <c r="C37" s="27"/>
      <c r="D37" s="27"/>
      <c r="E37" s="27"/>
      <c r="F37" s="27"/>
      <c r="G37" s="28"/>
      <c r="H37" s="28"/>
      <c r="I37" s="27"/>
      <c r="J37" s="27"/>
      <c r="K37" s="27"/>
      <c r="L37" s="27"/>
    </row>
    <row r="38" spans="2:12" ht="20.25">
      <c r="B38" s="27"/>
      <c r="C38" s="27"/>
      <c r="D38" s="27"/>
      <c r="E38" s="27"/>
      <c r="F38" s="27"/>
      <c r="G38" s="28"/>
      <c r="H38" s="28"/>
      <c r="I38" s="27"/>
      <c r="J38" s="27"/>
      <c r="K38" s="27"/>
      <c r="L38" s="27"/>
    </row>
    <row r="39" spans="2:12" ht="20.25">
      <c r="B39" s="27"/>
      <c r="C39" s="27"/>
      <c r="D39" s="27"/>
      <c r="E39" s="27"/>
      <c r="F39" s="27"/>
      <c r="G39" s="28"/>
      <c r="H39" s="28"/>
      <c r="I39" s="27"/>
      <c r="J39" s="27"/>
      <c r="K39" s="27"/>
      <c r="L39" s="27"/>
    </row>
    <row r="40" spans="2:12" ht="20.25">
      <c r="B40" s="27"/>
      <c r="C40" s="27"/>
      <c r="D40" s="27"/>
      <c r="E40" s="27"/>
      <c r="F40" s="27"/>
      <c r="G40" s="28"/>
      <c r="H40" s="28"/>
      <c r="I40" s="27"/>
      <c r="J40" s="27"/>
      <c r="K40" s="27"/>
      <c r="L40" s="27"/>
    </row>
    <row r="41" spans="2:12" ht="20.25">
      <c r="B41" s="27"/>
      <c r="C41" s="27"/>
      <c r="D41" s="27"/>
      <c r="E41" s="27"/>
      <c r="F41" s="27"/>
      <c r="G41" s="28"/>
      <c r="H41" s="28"/>
      <c r="I41" s="27"/>
      <c r="J41" s="27"/>
      <c r="K41" s="27"/>
      <c r="L41" s="27"/>
    </row>
    <row r="42" spans="2:12" ht="20.25">
      <c r="B42" s="27"/>
      <c r="C42" s="27"/>
      <c r="D42" s="27"/>
      <c r="E42" s="27"/>
      <c r="F42" s="27"/>
      <c r="G42" s="28"/>
      <c r="H42" s="28"/>
      <c r="I42" s="27"/>
      <c r="J42" s="27"/>
      <c r="K42" s="27"/>
      <c r="L42" s="27"/>
    </row>
    <row r="43" spans="2:12" ht="20.25">
      <c r="B43" s="27"/>
      <c r="C43" s="27"/>
      <c r="D43" s="27"/>
      <c r="E43" s="27"/>
      <c r="F43" s="27"/>
      <c r="G43" s="28"/>
      <c r="H43" s="28"/>
      <c r="I43" s="27"/>
      <c r="J43" s="27"/>
      <c r="K43" s="27"/>
      <c r="L43" s="27"/>
    </row>
    <row r="44" spans="2:12" ht="20.25">
      <c r="B44" s="27"/>
      <c r="C44" s="27"/>
      <c r="D44" s="27"/>
      <c r="E44" s="27"/>
      <c r="F44" s="27"/>
      <c r="G44" s="28"/>
      <c r="H44" s="28"/>
      <c r="I44" s="27"/>
      <c r="J44" s="27"/>
      <c r="K44" s="27"/>
      <c r="L44" s="27"/>
    </row>
    <row r="45" spans="2:12" ht="20.25">
      <c r="B45" s="27"/>
      <c r="C45" s="27"/>
      <c r="D45" s="27"/>
      <c r="E45" s="27"/>
      <c r="F45" s="27"/>
      <c r="G45" s="28"/>
      <c r="H45" s="28"/>
      <c r="I45" s="27"/>
      <c r="J45" s="27"/>
      <c r="K45" s="27"/>
      <c r="L45" s="27"/>
    </row>
    <row r="46" spans="2:12" ht="20.25">
      <c r="B46" s="27"/>
      <c r="C46" s="27"/>
      <c r="D46" s="27"/>
      <c r="E46" s="27"/>
      <c r="F46" s="27"/>
      <c r="G46" s="28"/>
      <c r="H46" s="28"/>
      <c r="I46" s="27"/>
      <c r="J46" s="27"/>
      <c r="K46" s="27"/>
      <c r="L46" s="27"/>
    </row>
    <row r="47" spans="2:12" ht="20.25">
      <c r="B47" s="27"/>
      <c r="C47" s="27"/>
      <c r="D47" s="27"/>
      <c r="E47" s="27"/>
      <c r="F47" s="27"/>
      <c r="G47" s="28"/>
      <c r="H47" s="28"/>
      <c r="I47" s="27"/>
      <c r="J47" s="27"/>
      <c r="K47" s="27"/>
      <c r="L47" s="27"/>
    </row>
    <row r="48" spans="2:12" ht="20.25">
      <c r="B48" s="27"/>
      <c r="C48" s="27"/>
      <c r="D48" s="27"/>
      <c r="E48" s="27"/>
      <c r="F48" s="27"/>
      <c r="G48" s="28"/>
      <c r="H48" s="28"/>
      <c r="I48" s="27"/>
      <c r="J48" s="27"/>
      <c r="K48" s="27"/>
      <c r="L48" s="27"/>
    </row>
    <row r="49" spans="2:12" ht="20.25">
      <c r="B49" s="27"/>
      <c r="C49" s="27"/>
      <c r="D49" s="27"/>
      <c r="E49" s="27"/>
      <c r="F49" s="27"/>
      <c r="G49" s="28"/>
      <c r="H49" s="28"/>
      <c r="I49" s="27"/>
      <c r="J49" s="27"/>
      <c r="K49" s="27"/>
      <c r="L49" s="27"/>
    </row>
    <row r="50" spans="2:12" ht="20.25">
      <c r="B50" s="27"/>
      <c r="C50" s="27"/>
      <c r="D50" s="27"/>
      <c r="E50" s="27"/>
      <c r="F50" s="27"/>
      <c r="G50" s="28"/>
      <c r="H50" s="28"/>
      <c r="I50" s="27"/>
      <c r="J50" s="27"/>
      <c r="K50" s="27"/>
      <c r="L50" s="27"/>
    </row>
    <row r="51" spans="2:12" ht="20.25">
      <c r="B51" s="27"/>
      <c r="C51" s="27"/>
      <c r="D51" s="27"/>
      <c r="E51" s="27"/>
      <c r="F51" s="27"/>
      <c r="G51" s="28"/>
      <c r="H51" s="28"/>
      <c r="I51" s="27"/>
      <c r="J51" s="27"/>
      <c r="K51" s="27"/>
      <c r="L51" s="27"/>
    </row>
    <row r="52" spans="2:12" ht="20.25">
      <c r="B52" s="27"/>
      <c r="C52" s="27"/>
      <c r="D52" s="27"/>
      <c r="E52" s="27"/>
      <c r="F52" s="27"/>
      <c r="G52" s="28"/>
      <c r="H52" s="28"/>
      <c r="I52" s="27"/>
      <c r="J52" s="27"/>
      <c r="K52" s="27"/>
      <c r="L52" s="27"/>
    </row>
    <row r="53" spans="2:12" ht="20.25">
      <c r="B53" s="27"/>
      <c r="C53" s="27"/>
      <c r="D53" s="27"/>
      <c r="E53" s="27"/>
      <c r="F53" s="27"/>
      <c r="G53" s="28"/>
      <c r="H53" s="28"/>
      <c r="I53" s="27"/>
      <c r="J53" s="27"/>
      <c r="K53" s="27"/>
      <c r="L53" s="27"/>
    </row>
    <row r="54" spans="2:12" ht="20.25">
      <c r="B54" s="27"/>
      <c r="C54" s="27"/>
      <c r="D54" s="27"/>
      <c r="E54" s="27"/>
      <c r="F54" s="27"/>
      <c r="G54" s="28"/>
      <c r="H54" s="28"/>
      <c r="I54" s="27"/>
      <c r="J54" s="27"/>
      <c r="K54" s="27"/>
      <c r="L54" s="27"/>
    </row>
    <row r="55" spans="2:12" ht="20.25">
      <c r="B55" s="27"/>
      <c r="C55" s="27"/>
      <c r="D55" s="27"/>
      <c r="E55" s="27"/>
      <c r="F55" s="27"/>
      <c r="G55" s="28"/>
      <c r="H55" s="28"/>
      <c r="I55" s="27"/>
      <c r="J55" s="27"/>
      <c r="K55" s="27"/>
      <c r="L55" s="27"/>
    </row>
    <row r="56" spans="2:12" ht="20.25">
      <c r="B56" s="27"/>
      <c r="C56" s="27"/>
      <c r="D56" s="27"/>
      <c r="E56" s="27"/>
      <c r="F56" s="27"/>
      <c r="G56" s="28"/>
      <c r="H56" s="28"/>
      <c r="I56" s="27"/>
      <c r="J56" s="27"/>
      <c r="K56" s="27"/>
      <c r="L56" s="27"/>
    </row>
    <row r="57" spans="2:12" ht="20.25">
      <c r="B57" s="27"/>
      <c r="C57" s="27"/>
      <c r="D57" s="27"/>
      <c r="E57" s="27"/>
      <c r="F57" s="27"/>
      <c r="G57" s="28"/>
      <c r="H57" s="28"/>
      <c r="I57" s="27"/>
      <c r="J57" s="27"/>
      <c r="K57" s="27"/>
      <c r="L57" s="27"/>
    </row>
    <row r="58" spans="2:12" ht="20.25">
      <c r="B58" s="27"/>
      <c r="C58" s="27"/>
      <c r="D58" s="27"/>
      <c r="E58" s="27"/>
      <c r="F58" s="27"/>
      <c r="G58" s="28"/>
      <c r="H58" s="28"/>
      <c r="I58" s="27"/>
      <c r="J58" s="27"/>
      <c r="K58" s="27"/>
      <c r="L58" s="27"/>
    </row>
    <row r="59" spans="2:12" ht="20.25">
      <c r="B59" s="27"/>
      <c r="C59" s="27"/>
      <c r="D59" s="27"/>
      <c r="E59" s="27"/>
      <c r="F59" s="27"/>
      <c r="G59" s="28"/>
      <c r="H59" s="28"/>
      <c r="I59" s="27"/>
      <c r="J59" s="27"/>
      <c r="K59" s="27"/>
      <c r="L59" s="27"/>
    </row>
    <row r="60" spans="2:12" ht="20.25">
      <c r="B60" s="27"/>
      <c r="C60" s="27"/>
      <c r="D60" s="27"/>
      <c r="E60" s="27"/>
      <c r="F60" s="27"/>
      <c r="G60" s="28"/>
      <c r="H60" s="28"/>
      <c r="I60" s="27"/>
      <c r="J60" s="27"/>
      <c r="K60" s="27"/>
      <c r="L60" s="27"/>
    </row>
    <row r="61" spans="2:12" ht="20.25">
      <c r="B61" s="27"/>
      <c r="C61" s="27"/>
      <c r="D61" s="27"/>
      <c r="E61" s="27"/>
      <c r="F61" s="27"/>
      <c r="G61" s="28"/>
      <c r="H61" s="28"/>
      <c r="I61" s="27"/>
      <c r="J61" s="27"/>
      <c r="K61" s="27"/>
      <c r="L61" s="27"/>
    </row>
    <row r="62" spans="2:12" ht="20.25">
      <c r="B62" s="27"/>
      <c r="C62" s="27"/>
      <c r="D62" s="27"/>
      <c r="E62" s="27"/>
      <c r="F62" s="27"/>
      <c r="G62" s="28"/>
      <c r="H62" s="28"/>
      <c r="I62" s="27"/>
      <c r="J62" s="27"/>
      <c r="K62" s="27"/>
      <c r="L62" s="27"/>
    </row>
    <row r="63" spans="2:12" ht="20.25">
      <c r="B63" s="27"/>
      <c r="C63" s="27"/>
      <c r="D63" s="27"/>
      <c r="E63" s="27"/>
      <c r="F63" s="27"/>
      <c r="G63" s="28"/>
      <c r="H63" s="28"/>
      <c r="I63" s="27"/>
      <c r="J63" s="27"/>
      <c r="K63" s="27"/>
      <c r="L63" s="27"/>
    </row>
    <row r="64" spans="2:12" ht="20.25">
      <c r="B64" s="27"/>
      <c r="C64" s="27"/>
      <c r="D64" s="27"/>
      <c r="E64" s="27"/>
      <c r="F64" s="27"/>
      <c r="G64" s="28"/>
      <c r="H64" s="28"/>
      <c r="I64" s="27"/>
      <c r="J64" s="27"/>
      <c r="K64" s="27"/>
      <c r="L64" s="27"/>
    </row>
    <row r="65" spans="2:12" ht="20.25">
      <c r="B65" s="27"/>
      <c r="C65" s="27"/>
      <c r="D65" s="27"/>
      <c r="E65" s="27"/>
      <c r="F65" s="27"/>
      <c r="G65" s="28"/>
      <c r="H65" s="28"/>
      <c r="I65" s="27"/>
      <c r="J65" s="27"/>
      <c r="K65" s="27"/>
      <c r="L65" s="27"/>
    </row>
    <row r="66" spans="2:12" ht="20.25">
      <c r="B66" s="27"/>
      <c r="C66" s="27"/>
      <c r="D66" s="27"/>
      <c r="E66" s="27"/>
      <c r="F66" s="27"/>
      <c r="G66" s="28"/>
      <c r="H66" s="28"/>
      <c r="I66" s="27"/>
      <c r="J66" s="27"/>
      <c r="K66" s="27"/>
      <c r="L66" s="27"/>
    </row>
    <row r="67" spans="2:12" ht="20.25">
      <c r="B67" s="27"/>
      <c r="C67" s="27"/>
      <c r="D67" s="27"/>
      <c r="E67" s="27"/>
      <c r="F67" s="27"/>
      <c r="G67" s="28"/>
      <c r="H67" s="28"/>
      <c r="I67" s="27"/>
      <c r="J67" s="27"/>
      <c r="K67" s="27"/>
      <c r="L67" s="27"/>
    </row>
    <row r="68" spans="2:12" ht="20.25">
      <c r="B68" s="27"/>
      <c r="C68" s="27"/>
      <c r="D68" s="27"/>
      <c r="E68" s="27"/>
      <c r="F68" s="27"/>
      <c r="G68" s="28"/>
      <c r="H68" s="28"/>
      <c r="I68" s="27"/>
      <c r="J68" s="27"/>
      <c r="K68" s="27"/>
      <c r="L68" s="27"/>
    </row>
    <row r="69" spans="2:12" ht="20.25">
      <c r="B69" s="27"/>
      <c r="C69" s="27"/>
      <c r="D69" s="27"/>
      <c r="E69" s="27"/>
      <c r="F69" s="27"/>
      <c r="G69" s="28"/>
      <c r="H69" s="28"/>
      <c r="I69" s="27"/>
      <c r="J69" s="27"/>
      <c r="K69" s="27"/>
      <c r="L69" s="27"/>
    </row>
    <row r="70" spans="2:12" ht="20.25">
      <c r="B70" s="27"/>
      <c r="C70" s="27"/>
      <c r="D70" s="27"/>
      <c r="E70" s="27"/>
      <c r="F70" s="27"/>
      <c r="G70" s="28"/>
      <c r="H70" s="28"/>
      <c r="I70" s="27"/>
      <c r="J70" s="27"/>
      <c r="K70" s="27"/>
      <c r="L70" s="27"/>
    </row>
    <row r="71" spans="2:12" ht="20.25">
      <c r="B71" s="27"/>
      <c r="C71" s="27"/>
      <c r="D71" s="27"/>
      <c r="E71" s="27"/>
      <c r="F71" s="27"/>
      <c r="G71" s="28"/>
      <c r="H71" s="28"/>
      <c r="I71" s="27"/>
      <c r="J71" s="27"/>
      <c r="K71" s="27"/>
      <c r="L71" s="27"/>
    </row>
    <row r="72" spans="2:12" ht="20.25">
      <c r="B72" s="27"/>
      <c r="C72" s="27"/>
      <c r="D72" s="27"/>
      <c r="E72" s="27"/>
      <c r="F72" s="27"/>
      <c r="G72" s="28"/>
      <c r="H72" s="28"/>
      <c r="I72" s="27"/>
      <c r="J72" s="27"/>
      <c r="K72" s="27"/>
      <c r="L72" s="27"/>
    </row>
    <row r="73" spans="2:12" ht="20.25">
      <c r="B73" s="27"/>
      <c r="C73" s="27"/>
      <c r="D73" s="27"/>
      <c r="E73" s="27"/>
      <c r="F73" s="27"/>
      <c r="G73" s="28"/>
      <c r="H73" s="28"/>
      <c r="I73" s="27"/>
      <c r="J73" s="27"/>
      <c r="K73" s="27"/>
      <c r="L73" s="27"/>
    </row>
    <row r="74" spans="2:12" ht="20.25">
      <c r="B74" s="27"/>
      <c r="C74" s="27"/>
      <c r="D74" s="27"/>
      <c r="E74" s="27"/>
      <c r="F74" s="27"/>
      <c r="G74" s="28"/>
      <c r="H74" s="28"/>
      <c r="I74" s="27"/>
      <c r="J74" s="27"/>
      <c r="K74" s="27"/>
      <c r="L74" s="27"/>
    </row>
    <row r="75" spans="2:12" ht="20.25">
      <c r="B75" s="27"/>
      <c r="C75" s="27"/>
      <c r="D75" s="27"/>
      <c r="E75" s="27"/>
      <c r="F75" s="27"/>
      <c r="G75" s="28"/>
      <c r="H75" s="28"/>
      <c r="I75" s="27"/>
      <c r="J75" s="27"/>
      <c r="K75" s="27"/>
      <c r="L75" s="27"/>
    </row>
    <row r="76" spans="2:12" ht="20.25">
      <c r="B76" s="27"/>
      <c r="C76" s="27"/>
      <c r="D76" s="27"/>
      <c r="E76" s="27"/>
      <c r="F76" s="27"/>
      <c r="G76" s="28"/>
      <c r="H76" s="28"/>
      <c r="I76" s="27"/>
      <c r="J76" s="27"/>
      <c r="K76" s="27"/>
      <c r="L76" s="27"/>
    </row>
    <row r="77" spans="2:12" ht="20.25">
      <c r="B77" s="27"/>
      <c r="C77" s="27"/>
      <c r="D77" s="27"/>
      <c r="E77" s="27"/>
      <c r="F77" s="27"/>
      <c r="G77" s="28"/>
      <c r="H77" s="28"/>
      <c r="I77" s="27"/>
      <c r="J77" s="27"/>
      <c r="K77" s="27"/>
      <c r="L77" s="27"/>
    </row>
    <row r="78" spans="2:12" ht="20.25">
      <c r="B78" s="27"/>
      <c r="C78" s="27"/>
      <c r="D78" s="27"/>
      <c r="E78" s="27"/>
      <c r="F78" s="27"/>
      <c r="G78" s="28"/>
      <c r="H78" s="28"/>
      <c r="I78" s="27"/>
      <c r="J78" s="27"/>
      <c r="K78" s="27"/>
      <c r="L78" s="27"/>
    </row>
    <row r="79" spans="2:12" ht="20.25">
      <c r="B79" s="27"/>
      <c r="C79" s="27"/>
      <c r="D79" s="27"/>
      <c r="E79" s="27"/>
      <c r="F79" s="27"/>
      <c r="G79" s="28"/>
      <c r="H79" s="28"/>
      <c r="I79" s="27"/>
      <c r="J79" s="27"/>
      <c r="K79" s="27"/>
      <c r="L79" s="27"/>
    </row>
    <row r="80" spans="2:12" ht="20.25">
      <c r="B80" s="27"/>
      <c r="C80" s="27"/>
      <c r="D80" s="27"/>
      <c r="E80" s="27"/>
      <c r="F80" s="27"/>
      <c r="G80" s="28"/>
      <c r="H80" s="28"/>
      <c r="I80" s="27"/>
      <c r="J80" s="27"/>
      <c r="K80" s="27"/>
      <c r="L80" s="27"/>
    </row>
    <row r="81" spans="2:12" ht="20.25">
      <c r="B81" s="27"/>
      <c r="C81" s="27"/>
      <c r="D81" s="27"/>
      <c r="E81" s="27"/>
      <c r="F81" s="27"/>
      <c r="G81" s="28"/>
      <c r="H81" s="28"/>
      <c r="I81" s="27"/>
      <c r="J81" s="27"/>
      <c r="K81" s="27"/>
      <c r="L81" s="27"/>
    </row>
    <row r="82" spans="2:12" ht="20.25">
      <c r="B82" s="27"/>
      <c r="C82" s="27"/>
      <c r="D82" s="27"/>
      <c r="E82" s="27"/>
      <c r="F82" s="27"/>
      <c r="G82" s="28"/>
      <c r="H82" s="28"/>
      <c r="I82" s="27"/>
      <c r="J82" s="27"/>
      <c r="K82" s="27"/>
      <c r="L82" s="27"/>
    </row>
    <row r="83" spans="2:12" ht="20.25">
      <c r="B83" s="27"/>
      <c r="C83" s="27"/>
      <c r="D83" s="27"/>
      <c r="E83" s="27"/>
      <c r="F83" s="27"/>
      <c r="G83" s="28"/>
      <c r="H83" s="28"/>
      <c r="I83" s="27"/>
      <c r="J83" s="27"/>
      <c r="K83" s="27"/>
      <c r="L83" s="27"/>
    </row>
    <row r="84" spans="2:12" ht="20.25">
      <c r="B84" s="27"/>
      <c r="C84" s="27"/>
      <c r="D84" s="27"/>
      <c r="E84" s="27"/>
      <c r="F84" s="27"/>
      <c r="G84" s="28"/>
      <c r="H84" s="28"/>
      <c r="I84" s="27"/>
      <c r="J84" s="27"/>
      <c r="K84" s="27"/>
      <c r="L84" s="27"/>
    </row>
    <row r="85" spans="2:12" ht="20.25">
      <c r="B85" s="27"/>
      <c r="C85" s="27"/>
      <c r="D85" s="27"/>
      <c r="E85" s="27"/>
      <c r="F85" s="27"/>
      <c r="G85" s="28"/>
      <c r="H85" s="28"/>
      <c r="I85" s="27"/>
      <c r="J85" s="27"/>
      <c r="K85" s="27"/>
      <c r="L85" s="27"/>
    </row>
  </sheetData>
  <sheetProtection/>
  <mergeCells count="4">
    <mergeCell ref="B2:K2"/>
    <mergeCell ref="C3:D3"/>
    <mergeCell ref="E3:F3"/>
    <mergeCell ref="G3:H3"/>
  </mergeCells>
  <printOptions/>
  <pageMargins left="0.75" right="0.75" top="1" bottom="1" header="0.5097222222222222" footer="0.5097222222222222"/>
  <pageSetup fitToHeight="0" fitToWidth="1"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余冯坚</dc:creator>
  <cp:keywords/>
  <dc:description/>
  <cp:lastModifiedBy>nyj</cp:lastModifiedBy>
  <dcterms:created xsi:type="dcterms:W3CDTF">2019-05-01T11:49:31Z</dcterms:created>
  <dcterms:modified xsi:type="dcterms:W3CDTF">2022-03-18T09:09:06Z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